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mila2\Desktop\Mikroregion 2023\"/>
    </mc:Choice>
  </mc:AlternateContent>
  <bookViews>
    <workbookView xWindow="0" yWindow="0" windowWidth="28800" windowHeight="12435"/>
  </bookViews>
  <sheets>
    <sheet name="List1" sheetId="1" r:id="rId1"/>
    <sheet name="List2" sheetId="2" r:id="rId2"/>
    <sheet name="List3" sheetId="3" r:id="rId3"/>
  </sheets>
  <definedNames>
    <definedName name="_xlnm.Print_Area" localSheetId="0">List1!$A$1:$G$35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F12" i="1"/>
  <c r="F15" i="1"/>
  <c r="D18" i="1" l="1"/>
  <c r="D22" i="1" s="1"/>
  <c r="G18" i="1"/>
  <c r="F8" i="1"/>
  <c r="F21" i="1" s="1"/>
  <c r="G8" i="1"/>
  <c r="G21" i="1" s="1"/>
  <c r="E18" i="1"/>
  <c r="E22" i="1" s="1"/>
  <c r="E8" i="1"/>
  <c r="E21" i="1" s="1"/>
  <c r="D8" i="1"/>
  <c r="D21" i="1" s="1"/>
  <c r="G22" i="1" l="1"/>
  <c r="G23" i="1" s="1"/>
  <c r="G24" i="1" s="1"/>
  <c r="D23" i="1"/>
  <c r="D24" i="1" s="1"/>
  <c r="F18" i="1"/>
  <c r="F22" i="1" s="1"/>
  <c r="F23" i="1" s="1"/>
  <c r="F24" i="1" s="1"/>
  <c r="E23" i="1"/>
  <c r="E24" i="1" s="1"/>
</calcChain>
</file>

<file path=xl/comments1.xml><?xml version="1.0" encoding="utf-8"?>
<comments xmlns="http://schemas.openxmlformats.org/spreadsheetml/2006/main">
  <authors>
    <author>user</author>
  </authors>
  <commentList>
    <comment ref="F15" authorId="0" shapeId="0">
      <text>
        <r>
          <rPr>
            <b/>
            <sz val="9"/>
            <color indexed="81"/>
            <rFont val="Tahoma"/>
            <charset val="1"/>
          </rPr>
          <t>Mazancová:</t>
        </r>
        <r>
          <rPr>
            <sz val="9"/>
            <color indexed="81"/>
            <rFont val="Tahoma"/>
            <charset val="1"/>
          </rPr>
          <t xml:space="preserve">
1) Kč 1.360,04 faktura od Triády - licence
2) Kč 4.711,74 faktura od Triády - servis a konzultace
3) Kč 2.781,79 faktura od Triády - operativní servis
4) Kč 30.250,- faktura od MěJH za účetní služby (prosinec 2024)
</t>
        </r>
        <r>
          <rPr>
            <b/>
            <sz val="9"/>
            <color indexed="81"/>
            <rFont val="Tahoma"/>
            <family val="2"/>
            <charset val="238"/>
          </rPr>
          <t>Celkem Kč 39.103,57</t>
        </r>
      </text>
    </comment>
  </commentList>
</comments>
</file>

<file path=xl/sharedStrings.xml><?xml version="1.0" encoding="utf-8"?>
<sst xmlns="http://schemas.openxmlformats.org/spreadsheetml/2006/main" count="29" uniqueCount="27">
  <si>
    <t>PŘÍJMY</t>
  </si>
  <si>
    <t>Celkem příjmy</t>
  </si>
  <si>
    <t>VÝDAJE</t>
  </si>
  <si>
    <t>Za bankovní poplatky</t>
  </si>
  <si>
    <t xml:space="preserve">Občerstvení </t>
  </si>
  <si>
    <t>Poštovní služby</t>
  </si>
  <si>
    <t>Mzda tajemník</t>
  </si>
  <si>
    <t>Celkem výdaje</t>
  </si>
  <si>
    <t>Za účetnictví mikroregionu a aktualizace</t>
  </si>
  <si>
    <t>Neinvestiční přijaté transfery od obcí</t>
  </si>
  <si>
    <t>Saldo</t>
  </si>
  <si>
    <t>Financování</t>
  </si>
  <si>
    <t xml:space="preserve">Příjmy z úroků </t>
  </si>
  <si>
    <t>Paragraf</t>
  </si>
  <si>
    <t>Položka</t>
  </si>
  <si>
    <t>Název položky</t>
  </si>
  <si>
    <t>Vyvěšeno na úřední desce:</t>
  </si>
  <si>
    <t>Vyvěšeno na úřední desce umožňující dálkový přístup:</t>
  </si>
  <si>
    <t>Sejmuto:</t>
  </si>
  <si>
    <t>Razítko úřadu a podpis člena mikroregionu:</t>
  </si>
  <si>
    <t>Nákup ostatních služeb</t>
  </si>
  <si>
    <t>Návrh rozpočtu 2025</t>
  </si>
  <si>
    <t>Očekávané plnění 2024</t>
  </si>
  <si>
    <t>Skutečnost 2023</t>
  </si>
  <si>
    <t>SR 2024</t>
  </si>
  <si>
    <t>Návrh rozpočetu příjmů a výdajů Mikroregionu Jindřichohradecko na rok 2025 
(v Kč)</t>
  </si>
  <si>
    <t>Znění návrhu rozpočtu na rok 2025 je zveřejněno v elektronické stránkách mikroregionu: https://www.jh.cz/cs/mesto/mestske-organizace/spoluucast-mesta-v-organizacich/mikroregion-jindrichohradecko.html
V listinné podobě je k nahlédnutí v kanceláři č. 104 na Odboru kanceláře starosty městského úřadu Jindřichova Hradce, v Klášterské ulici č. p. 135/II. Připomínky k návrhu rozpočtu Mikroregionu na rok 2025 mohou občané uplatnit buď písemně na adresu Mikroregionu Jindřichohradecko, Klášterská 135/II, 377 00 Jindřichův Hradec nebo e-mailem: tajmlova@jh.cz, a to do 25.11.2024, 14:00 hodin.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</si>
</sst>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2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2"/>
      <charset val="238"/>
    </font>
    <font>
      <b/>
      <sz val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0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1"/>
    <xf numFmtId="0" fontId="4" fillId="0" borderId="0" xfId="1" applyFont="1"/>
    <xf numFmtId="14" fontId="1" fillId="0" borderId="0" xfId="1" applyNumberFormat="1"/>
    <xf numFmtId="0" fontId="2" fillId="0" borderId="11" xfId="1" applyFont="1" applyBorder="1"/>
    <xf numFmtId="0" fontId="2" fillId="0" borderId="0" xfId="1" applyFont="1"/>
    <xf numFmtId="0" fontId="1" fillId="0" borderId="12" xfId="1" applyBorder="1"/>
    <xf numFmtId="0" fontId="2" fillId="0" borderId="15" xfId="1" applyFont="1" applyBorder="1"/>
    <xf numFmtId="0" fontId="5" fillId="0" borderId="11" xfId="1" applyFont="1" applyBorder="1"/>
    <xf numFmtId="0" fontId="4" fillId="0" borderId="0" xfId="0" applyFont="1" applyAlignment="1">
      <alignment vertical="center"/>
    </xf>
    <xf numFmtId="3" fontId="2" fillId="0" borderId="0" xfId="1" applyNumberFormat="1" applyFont="1"/>
    <xf numFmtId="3" fontId="2" fillId="0" borderId="17" xfId="1" applyNumberFormat="1" applyFont="1" applyBorder="1"/>
    <xf numFmtId="0" fontId="1" fillId="0" borderId="12" xfId="1" applyBorder="1" applyAlignment="1">
      <alignment horizontal="center" wrapText="1"/>
    </xf>
    <xf numFmtId="0" fontId="0" fillId="0" borderId="12" xfId="0" applyBorder="1"/>
    <xf numFmtId="0" fontId="2" fillId="0" borderId="19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 wrapText="1"/>
    </xf>
    <xf numFmtId="0" fontId="2" fillId="0" borderId="27" xfId="1" applyFont="1" applyBorder="1"/>
    <xf numFmtId="0" fontId="2" fillId="0" borderId="10" xfId="1" applyFont="1" applyBorder="1"/>
    <xf numFmtId="3" fontId="2" fillId="0" borderId="31" xfId="1" applyNumberFormat="1" applyFont="1" applyBorder="1"/>
    <xf numFmtId="3" fontId="2" fillId="0" borderId="32" xfId="1" applyNumberFormat="1" applyFont="1" applyBorder="1"/>
    <xf numFmtId="3" fontId="2" fillId="0" borderId="7" xfId="1" applyNumberFormat="1" applyFont="1" applyBorder="1"/>
    <xf numFmtId="0" fontId="2" fillId="0" borderId="34" xfId="1" applyFont="1" applyBorder="1"/>
    <xf numFmtId="0" fontId="2" fillId="0" borderId="10" xfId="1" applyFont="1" applyBorder="1" applyAlignment="1">
      <alignment horizontal="center" vertical="center" wrapText="1"/>
    </xf>
    <xf numFmtId="3" fontId="2" fillId="0" borderId="35" xfId="1" applyNumberFormat="1" applyFont="1" applyBorder="1"/>
    <xf numFmtId="3" fontId="2" fillId="0" borderId="36" xfId="1" applyNumberFormat="1" applyFont="1" applyBorder="1"/>
    <xf numFmtId="3" fontId="6" fillId="0" borderId="37" xfId="1" applyNumberFormat="1" applyFont="1" applyBorder="1"/>
    <xf numFmtId="3" fontId="2" fillId="0" borderId="1" xfId="1" applyNumberFormat="1" applyFont="1" applyBorder="1"/>
    <xf numFmtId="3" fontId="6" fillId="0" borderId="32" xfId="1" applyNumberFormat="1" applyFont="1" applyBorder="1"/>
    <xf numFmtId="3" fontId="2" fillId="0" borderId="29" xfId="1" applyNumberFormat="1" applyFont="1" applyBorder="1"/>
    <xf numFmtId="3" fontId="2" fillId="0" borderId="28" xfId="1" applyNumberFormat="1" applyFont="1" applyBorder="1"/>
    <xf numFmtId="0" fontId="1" fillId="0" borderId="6" xfId="1" applyBorder="1"/>
    <xf numFmtId="0" fontId="7" fillId="0" borderId="8" xfId="0" applyFont="1" applyBorder="1"/>
    <xf numFmtId="0" fontId="7" fillId="0" borderId="25" xfId="0" applyFont="1" applyBorder="1"/>
    <xf numFmtId="0" fontId="1" fillId="0" borderId="19" xfId="1" applyBorder="1"/>
    <xf numFmtId="0" fontId="1" fillId="0" borderId="8" xfId="1" applyBorder="1"/>
    <xf numFmtId="0" fontId="1" fillId="0" borderId="28" xfId="1" applyBorder="1"/>
    <xf numFmtId="3" fontId="7" fillId="0" borderId="10" xfId="0" applyNumberFormat="1" applyFont="1" applyBorder="1"/>
    <xf numFmtId="3" fontId="7" fillId="0" borderId="29" xfId="0" applyNumberFormat="1" applyFont="1" applyBorder="1"/>
    <xf numFmtId="0" fontId="1" fillId="0" borderId="14" xfId="1" applyBorder="1"/>
    <xf numFmtId="0" fontId="1" fillId="0" borderId="26" xfId="1" applyBorder="1"/>
    <xf numFmtId="3" fontId="1" fillId="0" borderId="23" xfId="1" applyNumberFormat="1" applyBorder="1"/>
    <xf numFmtId="3" fontId="7" fillId="0" borderId="24" xfId="0" applyNumberFormat="1" applyFont="1" applyBorder="1"/>
    <xf numFmtId="0" fontId="1" fillId="0" borderId="2" xfId="1" applyBorder="1"/>
    <xf numFmtId="0" fontId="1" fillId="0" borderId="11" xfId="1" applyBorder="1"/>
    <xf numFmtId="3" fontId="1" fillId="0" borderId="18" xfId="1" applyNumberFormat="1" applyBorder="1"/>
    <xf numFmtId="3" fontId="1" fillId="0" borderId="17" xfId="1" applyNumberFormat="1" applyBorder="1"/>
    <xf numFmtId="3" fontId="7" fillId="0" borderId="3" xfId="0" applyNumberFormat="1" applyFont="1" applyBorder="1"/>
    <xf numFmtId="0" fontId="1" fillId="0" borderId="13" xfId="1" applyBorder="1"/>
    <xf numFmtId="0" fontId="1" fillId="0" borderId="15" xfId="1" applyBorder="1"/>
    <xf numFmtId="0" fontId="1" fillId="0" borderId="4" xfId="1" applyBorder="1"/>
    <xf numFmtId="3" fontId="1" fillId="0" borderId="0" xfId="1" applyNumberFormat="1"/>
    <xf numFmtId="3" fontId="7" fillId="0" borderId="0" xfId="0" applyNumberFormat="1" applyFont="1"/>
    <xf numFmtId="3" fontId="7" fillId="0" borderId="5" xfId="0" applyNumberFormat="1" applyFont="1" applyBorder="1"/>
    <xf numFmtId="0" fontId="1" fillId="0" borderId="27" xfId="1" applyBorder="1"/>
    <xf numFmtId="3" fontId="1" fillId="0" borderId="28" xfId="1" applyNumberFormat="1" applyBorder="1"/>
    <xf numFmtId="3" fontId="7" fillId="0" borderId="17" xfId="0" applyNumberFormat="1" applyFont="1" applyBorder="1"/>
    <xf numFmtId="0" fontId="1" fillId="0" borderId="33" xfId="1" applyBorder="1"/>
    <xf numFmtId="0" fontId="1" fillId="0" borderId="34" xfId="1" applyBorder="1"/>
    <xf numFmtId="164" fontId="0" fillId="0" borderId="0" xfId="2" applyFont="1"/>
    <xf numFmtId="0" fontId="2" fillId="0" borderId="8" xfId="1" applyFont="1" applyBorder="1" applyAlignment="1">
      <alignment horizontal="center" vertical="center" wrapText="1"/>
    </xf>
    <xf numFmtId="0" fontId="2" fillId="0" borderId="28" xfId="1" applyFont="1" applyBorder="1"/>
    <xf numFmtId="3" fontId="1" fillId="0" borderId="21" xfId="1" applyNumberFormat="1" applyBorder="1"/>
    <xf numFmtId="3" fontId="1" fillId="0" borderId="16" xfId="1" applyNumberFormat="1" applyBorder="1"/>
    <xf numFmtId="3" fontId="2" fillId="0" borderId="30" xfId="1" applyNumberFormat="1" applyFont="1" applyBorder="1"/>
    <xf numFmtId="3" fontId="2" fillId="0" borderId="8" xfId="1" applyNumberFormat="1" applyFont="1" applyBorder="1"/>
    <xf numFmtId="3" fontId="2" fillId="0" borderId="20" xfId="1" applyNumberFormat="1" applyFont="1" applyBorder="1"/>
    <xf numFmtId="3" fontId="2" fillId="0" borderId="16" xfId="1" applyNumberFormat="1" applyFont="1" applyBorder="1"/>
    <xf numFmtId="3" fontId="6" fillId="0" borderId="31" xfId="1" applyNumberFormat="1" applyFont="1" applyBorder="1"/>
    <xf numFmtId="3" fontId="0" fillId="0" borderId="0" xfId="0" applyNumberFormat="1"/>
    <xf numFmtId="3" fontId="7" fillId="0" borderId="22" xfId="0" applyNumberFormat="1" applyFont="1" applyBorder="1"/>
    <xf numFmtId="14" fontId="4" fillId="0" borderId="0" xfId="1" applyNumberFormat="1" applyFont="1"/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</cellXfs>
  <cellStyles count="3">
    <cellStyle name="Čárka" xfId="2" builtinId="3"/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6"/>
  <sheetViews>
    <sheetView tabSelected="1" zoomScale="85" zoomScaleNormal="85" workbookViewId="0">
      <selection activeCell="A35" sqref="A35:G35"/>
    </sheetView>
  </sheetViews>
  <sheetFormatPr defaultRowHeight="15" x14ac:dyDescent="0.25"/>
  <cols>
    <col min="1" max="1" width="9.5703125" customWidth="1"/>
    <col min="2" max="2" width="9.42578125" customWidth="1"/>
    <col min="3" max="3" width="41.140625" customWidth="1"/>
    <col min="4" max="4" width="12.7109375" customWidth="1"/>
    <col min="5" max="5" width="13.85546875" customWidth="1"/>
    <col min="6" max="6" width="12.42578125" customWidth="1"/>
    <col min="7" max="7" width="12.5703125" customWidth="1"/>
    <col min="12" max="12" width="10.5703125" bestFit="1" customWidth="1"/>
  </cols>
  <sheetData>
    <row r="1" spans="1:12" ht="43.9" customHeight="1" x14ac:dyDescent="0.25">
      <c r="A1" s="73" t="s">
        <v>25</v>
      </c>
      <c r="B1" s="73"/>
      <c r="C1" s="73"/>
      <c r="D1" s="73"/>
      <c r="E1" s="73"/>
      <c r="F1" s="73"/>
      <c r="G1" s="73"/>
    </row>
    <row r="2" spans="1:12" ht="16.5" thickBot="1" x14ac:dyDescent="0.3">
      <c r="A2" s="6"/>
      <c r="B2" s="12"/>
      <c r="C2" s="12"/>
      <c r="D2" s="12"/>
      <c r="E2" s="12"/>
      <c r="F2" s="13"/>
      <c r="G2" s="13"/>
    </row>
    <row r="3" spans="1:12" ht="48" thickBot="1" x14ac:dyDescent="0.3">
      <c r="A3" s="14" t="s">
        <v>13</v>
      </c>
      <c r="B3" s="15" t="s">
        <v>14</v>
      </c>
      <c r="C3" s="16" t="s">
        <v>15</v>
      </c>
      <c r="D3" s="61" t="s">
        <v>23</v>
      </c>
      <c r="E3" s="24" t="s">
        <v>24</v>
      </c>
      <c r="F3" s="24" t="s">
        <v>22</v>
      </c>
      <c r="G3" s="17" t="s">
        <v>21</v>
      </c>
    </row>
    <row r="4" spans="1:12" ht="16.5" thickBot="1" x14ac:dyDescent="0.3">
      <c r="A4" s="32"/>
      <c r="B4" s="6"/>
      <c r="C4" s="6"/>
      <c r="D4" s="6"/>
      <c r="E4" s="6"/>
      <c r="F4" s="33"/>
      <c r="G4" s="34"/>
    </row>
    <row r="5" spans="1:12" ht="16.5" thickBot="1" x14ac:dyDescent="0.3">
      <c r="A5" s="35"/>
      <c r="B5" s="36"/>
      <c r="C5" s="19" t="s">
        <v>0</v>
      </c>
      <c r="D5" s="62"/>
      <c r="E5" s="37"/>
      <c r="F5" s="38"/>
      <c r="G5" s="39"/>
    </row>
    <row r="6" spans="1:12" ht="15.75" x14ac:dyDescent="0.25">
      <c r="A6" s="40">
        <v>6310</v>
      </c>
      <c r="B6" s="41">
        <v>2141</v>
      </c>
      <c r="C6" s="41" t="s">
        <v>12</v>
      </c>
      <c r="D6" s="63">
        <v>0</v>
      </c>
      <c r="E6" s="42">
        <v>0</v>
      </c>
      <c r="F6" s="42">
        <v>0</v>
      </c>
      <c r="G6" s="43">
        <v>0</v>
      </c>
    </row>
    <row r="7" spans="1:12" ht="15.75" x14ac:dyDescent="0.25">
      <c r="A7" s="44"/>
      <c r="B7" s="45">
        <v>4121</v>
      </c>
      <c r="C7" s="45" t="s">
        <v>9</v>
      </c>
      <c r="D7" s="64">
        <v>105000</v>
      </c>
      <c r="E7" s="46">
        <v>105000</v>
      </c>
      <c r="F7" s="47">
        <v>105000</v>
      </c>
      <c r="G7" s="48">
        <v>105000</v>
      </c>
    </row>
    <row r="8" spans="1:12" ht="16.5" thickBot="1" x14ac:dyDescent="0.3">
      <c r="A8" s="49"/>
      <c r="B8" s="50"/>
      <c r="C8" s="7" t="s">
        <v>1</v>
      </c>
      <c r="D8" s="65">
        <f>SUM(D6:D7)</f>
        <v>105000</v>
      </c>
      <c r="E8" s="20">
        <f>SUM(E6:E7)</f>
        <v>105000</v>
      </c>
      <c r="F8" s="21">
        <f>SUM(F6:F7)</f>
        <v>105000</v>
      </c>
      <c r="G8" s="22">
        <f>SUM(G6:G7)</f>
        <v>105000</v>
      </c>
    </row>
    <row r="9" spans="1:12" ht="15.75" x14ac:dyDescent="0.25">
      <c r="A9" s="51"/>
      <c r="B9" s="1"/>
      <c r="C9" s="1"/>
      <c r="D9" s="52"/>
      <c r="E9" s="52"/>
      <c r="F9" s="53"/>
      <c r="G9" s="54"/>
    </row>
    <row r="10" spans="1:12" ht="16.5" thickBot="1" x14ac:dyDescent="0.3">
      <c r="A10" s="51"/>
      <c r="B10" s="1"/>
      <c r="C10" s="1"/>
      <c r="D10" s="52"/>
      <c r="E10" s="52"/>
      <c r="F10" s="53"/>
      <c r="G10" s="54"/>
    </row>
    <row r="11" spans="1:12" ht="16.5" thickBot="1" x14ac:dyDescent="0.3">
      <c r="A11" s="35"/>
      <c r="B11" s="55"/>
      <c r="C11" s="18" t="s">
        <v>2</v>
      </c>
      <c r="D11" s="66"/>
      <c r="E11" s="56"/>
      <c r="F11" s="38"/>
      <c r="G11" s="39"/>
    </row>
    <row r="12" spans="1:12" ht="15.75" x14ac:dyDescent="0.25">
      <c r="A12" s="40">
        <v>6310</v>
      </c>
      <c r="B12" s="41">
        <v>5163</v>
      </c>
      <c r="C12" s="41" t="s">
        <v>3</v>
      </c>
      <c r="D12" s="63">
        <v>169</v>
      </c>
      <c r="E12" s="43">
        <v>200</v>
      </c>
      <c r="F12" s="71">
        <f>132+10+10+10+2+2+4</f>
        <v>170</v>
      </c>
      <c r="G12" s="43">
        <v>200</v>
      </c>
      <c r="L12" s="60"/>
    </row>
    <row r="13" spans="1:12" ht="15" customHeight="1" x14ac:dyDescent="0.25">
      <c r="A13" s="44">
        <v>6409</v>
      </c>
      <c r="B13" s="45">
        <v>5021</v>
      </c>
      <c r="C13" s="45" t="s">
        <v>6</v>
      </c>
      <c r="D13" s="64">
        <v>60000</v>
      </c>
      <c r="E13" s="48">
        <v>60000</v>
      </c>
      <c r="F13" s="57">
        <v>60000</v>
      </c>
      <c r="G13" s="48">
        <v>60000</v>
      </c>
      <c r="L13" s="60"/>
    </row>
    <row r="14" spans="1:12" ht="15.75" x14ac:dyDescent="0.25">
      <c r="A14" s="44">
        <v>6409</v>
      </c>
      <c r="B14" s="45">
        <v>5161</v>
      </c>
      <c r="C14" s="45" t="s">
        <v>5</v>
      </c>
      <c r="D14" s="64">
        <v>0</v>
      </c>
      <c r="E14" s="48">
        <v>200</v>
      </c>
      <c r="F14" s="57">
        <v>0</v>
      </c>
      <c r="G14" s="48">
        <v>200</v>
      </c>
      <c r="L14" s="60"/>
    </row>
    <row r="15" spans="1:12" ht="15.75" x14ac:dyDescent="0.25">
      <c r="A15" s="44">
        <v>6409</v>
      </c>
      <c r="B15" s="45">
        <v>5166</v>
      </c>
      <c r="C15" s="45" t="s">
        <v>8</v>
      </c>
      <c r="D15" s="64">
        <v>40038.9</v>
      </c>
      <c r="E15" s="48">
        <v>41000</v>
      </c>
      <c r="F15" s="57">
        <f>1360.04+4711.74+2781.79+30250</f>
        <v>39103.57</v>
      </c>
      <c r="G15" s="48">
        <f>30250+10350</f>
        <v>40600</v>
      </c>
      <c r="L15" s="60"/>
    </row>
    <row r="16" spans="1:12" ht="15.75" x14ac:dyDescent="0.25">
      <c r="A16" s="44">
        <v>6409</v>
      </c>
      <c r="B16" s="45">
        <v>5169</v>
      </c>
      <c r="C16" s="45" t="s">
        <v>20</v>
      </c>
      <c r="D16" s="64">
        <v>0</v>
      </c>
      <c r="E16" s="48">
        <v>2000</v>
      </c>
      <c r="F16" s="57">
        <v>0</v>
      </c>
      <c r="G16" s="48">
        <v>2000</v>
      </c>
      <c r="L16" s="60"/>
    </row>
    <row r="17" spans="1:12" ht="15.75" x14ac:dyDescent="0.25">
      <c r="A17" s="44">
        <v>6409</v>
      </c>
      <c r="B17" s="8">
        <v>5175</v>
      </c>
      <c r="C17" s="45" t="s">
        <v>4</v>
      </c>
      <c r="D17" s="64">
        <v>0</v>
      </c>
      <c r="E17" s="48">
        <v>1600</v>
      </c>
      <c r="F17" s="57">
        <v>0</v>
      </c>
      <c r="G17" s="48">
        <v>2000</v>
      </c>
      <c r="L17" s="60"/>
    </row>
    <row r="18" spans="1:12" ht="16.5" thickBot="1" x14ac:dyDescent="0.3">
      <c r="A18" s="49"/>
      <c r="B18" s="50"/>
      <c r="C18" s="7" t="s">
        <v>7</v>
      </c>
      <c r="D18" s="65">
        <f>SUM(D12:D17)</f>
        <v>100207.9</v>
      </c>
      <c r="E18" s="20">
        <f>SUM(E12:E17)</f>
        <v>105000</v>
      </c>
      <c r="F18" s="21">
        <f>SUM(F12:F17)</f>
        <v>99273.57</v>
      </c>
      <c r="G18" s="22">
        <f>SUM(G12:G17)</f>
        <v>105000</v>
      </c>
      <c r="K18" s="70"/>
      <c r="L18" s="60"/>
    </row>
    <row r="19" spans="1:12" ht="15.75" x14ac:dyDescent="0.25">
      <c r="A19" s="51"/>
      <c r="B19" s="1"/>
      <c r="C19" s="5"/>
      <c r="D19" s="10"/>
      <c r="E19" s="10"/>
      <c r="F19" s="53"/>
      <c r="G19" s="54"/>
      <c r="L19" s="60"/>
    </row>
    <row r="20" spans="1:12" ht="16.5" thickBot="1" x14ac:dyDescent="0.3">
      <c r="A20" s="51"/>
      <c r="B20" s="1"/>
      <c r="C20" s="1"/>
      <c r="D20" s="52"/>
      <c r="E20" s="52"/>
      <c r="F20" s="53"/>
      <c r="G20" s="54"/>
      <c r="L20" s="60"/>
    </row>
    <row r="21" spans="1:12" ht="15.75" x14ac:dyDescent="0.25">
      <c r="A21" s="58"/>
      <c r="B21" s="59"/>
      <c r="C21" s="23" t="s">
        <v>1</v>
      </c>
      <c r="D21" s="67">
        <f>D8</f>
        <v>105000</v>
      </c>
      <c r="E21" s="28">
        <f>SUM(E8,)</f>
        <v>105000</v>
      </c>
      <c r="F21" s="28">
        <f>SUM(F8,)</f>
        <v>105000</v>
      </c>
      <c r="G21" s="25">
        <f>SUM(G8,)</f>
        <v>105000</v>
      </c>
      <c r="L21" s="60"/>
    </row>
    <row r="22" spans="1:12" ht="15.75" x14ac:dyDescent="0.25">
      <c r="A22" s="44"/>
      <c r="B22" s="45"/>
      <c r="C22" s="4" t="s">
        <v>7</v>
      </c>
      <c r="D22" s="68">
        <f>D18</f>
        <v>100207.9</v>
      </c>
      <c r="E22" s="11">
        <f>SUM(E18,)</f>
        <v>105000</v>
      </c>
      <c r="F22" s="11">
        <f t="shared" ref="F22:G22" si="0">SUM(F18,)</f>
        <v>99273.57</v>
      </c>
      <c r="G22" s="26">
        <f t="shared" si="0"/>
        <v>105000</v>
      </c>
      <c r="L22" s="60"/>
    </row>
    <row r="23" spans="1:12" ht="16.5" thickBot="1" x14ac:dyDescent="0.3">
      <c r="A23" s="49"/>
      <c r="B23" s="50"/>
      <c r="C23" s="7" t="s">
        <v>10</v>
      </c>
      <c r="D23" s="69">
        <f>D21-D22</f>
        <v>4792.1000000000058</v>
      </c>
      <c r="E23" s="29">
        <f>E21-E22</f>
        <v>0</v>
      </c>
      <c r="F23" s="29">
        <f t="shared" ref="F23:G23" si="1">F21-F22</f>
        <v>5726.429999999993</v>
      </c>
      <c r="G23" s="27">
        <f t="shared" si="1"/>
        <v>0</v>
      </c>
    </row>
    <row r="24" spans="1:12" ht="16.5" thickBot="1" x14ac:dyDescent="0.3">
      <c r="A24" s="35"/>
      <c r="B24" s="36"/>
      <c r="C24" s="19" t="s">
        <v>11</v>
      </c>
      <c r="D24" s="31">
        <f>-D23</f>
        <v>-4792.1000000000058</v>
      </c>
      <c r="E24" s="31">
        <f t="shared" ref="E24:G24" si="2">-E23</f>
        <v>0</v>
      </c>
      <c r="F24" s="31">
        <f t="shared" si="2"/>
        <v>-5726.429999999993</v>
      </c>
      <c r="G24" s="30">
        <f t="shared" si="2"/>
        <v>0</v>
      </c>
    </row>
    <row r="25" spans="1:12" ht="15.75" x14ac:dyDescent="0.25">
      <c r="A25" s="1"/>
      <c r="B25" s="1"/>
      <c r="C25" s="1"/>
      <c r="D25" s="1"/>
      <c r="E25" s="1"/>
    </row>
    <row r="26" spans="1:12" ht="15.6" customHeight="1" x14ac:dyDescent="0.25">
      <c r="A26" s="1"/>
      <c r="B26" s="1"/>
      <c r="C26" s="2" t="s">
        <v>16</v>
      </c>
      <c r="D26" s="72">
        <v>45604</v>
      </c>
      <c r="E26" s="3"/>
    </row>
    <row r="27" spans="1:12" ht="15.6" customHeight="1" x14ac:dyDescent="0.25">
      <c r="A27" s="1"/>
      <c r="B27" s="1"/>
      <c r="C27" s="2"/>
      <c r="D27" s="2"/>
      <c r="E27" s="3"/>
    </row>
    <row r="28" spans="1:12" ht="15.75" x14ac:dyDescent="0.25">
      <c r="C28" s="2" t="s">
        <v>17</v>
      </c>
      <c r="D28" s="2"/>
      <c r="E28" s="3">
        <v>45604</v>
      </c>
    </row>
    <row r="29" spans="1:12" ht="15.75" x14ac:dyDescent="0.25">
      <c r="C29" s="2"/>
      <c r="D29" s="2"/>
      <c r="E29" s="3"/>
    </row>
    <row r="30" spans="1:12" ht="15.75" x14ac:dyDescent="0.25">
      <c r="A30" s="1"/>
      <c r="B30" s="1"/>
      <c r="C30" s="2" t="s">
        <v>18</v>
      </c>
      <c r="D30" s="2"/>
      <c r="E30" s="3">
        <v>45657</v>
      </c>
    </row>
    <row r="31" spans="1:12" ht="15.75" x14ac:dyDescent="0.25">
      <c r="C31" s="2"/>
      <c r="D31" s="2"/>
    </row>
    <row r="32" spans="1:12" ht="15.75" x14ac:dyDescent="0.25">
      <c r="C32" s="2" t="s">
        <v>19</v>
      </c>
      <c r="D32" s="2"/>
    </row>
    <row r="33" spans="1:7" ht="15.75" x14ac:dyDescent="0.25">
      <c r="C33" s="2"/>
      <c r="D33" s="2"/>
    </row>
    <row r="34" spans="1:7" ht="15.75" x14ac:dyDescent="0.25">
      <c r="C34" s="2"/>
      <c r="D34" s="2"/>
    </row>
    <row r="35" spans="1:7" ht="130.5" customHeight="1" x14ac:dyDescent="0.25">
      <c r="A35" s="74" t="s">
        <v>26</v>
      </c>
      <c r="B35" s="74"/>
      <c r="C35" s="74"/>
      <c r="D35" s="74"/>
      <c r="E35" s="74"/>
      <c r="F35" s="74"/>
      <c r="G35" s="74"/>
    </row>
    <row r="36" spans="1:7" ht="19.5" customHeight="1" x14ac:dyDescent="0.25">
      <c r="A36" s="9"/>
      <c r="B36" s="9"/>
      <c r="C36" s="9"/>
      <c r="D36" s="9"/>
    </row>
  </sheetData>
  <mergeCells count="2">
    <mergeCell ref="A1:G1"/>
    <mergeCell ref="A35:G35"/>
  </mergeCells>
  <pageMargins left="0.70866141732283472" right="0.70866141732283472" top="0.78740157480314965" bottom="0.78740157480314965" header="0.31496062992125984" footer="0.31496062992125984"/>
  <pageSetup paperSize="9" scale="7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Horejsi</dc:creator>
  <cp:lastModifiedBy>Kamila2</cp:lastModifiedBy>
  <cp:lastPrinted>2024-10-15T09:00:39Z</cp:lastPrinted>
  <dcterms:created xsi:type="dcterms:W3CDTF">2017-11-07T08:11:30Z</dcterms:created>
  <dcterms:modified xsi:type="dcterms:W3CDTF">2024-11-08T08:06:31Z</dcterms:modified>
</cp:coreProperties>
</file>